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GUÍA 3 CONTINGENCIA\III MEDIO\"/>
    </mc:Choice>
  </mc:AlternateContent>
  <bookViews>
    <workbookView xWindow="0" yWindow="0" windowWidth="24000" windowHeight="9735" activeTab="1"/>
  </bookViews>
  <sheets>
    <sheet name="Hoja3" sheetId="3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4" i="1" l="1"/>
  <c r="C55" i="1"/>
  <c r="C56" i="1"/>
  <c r="C57" i="1"/>
  <c r="C58" i="1"/>
  <c r="C59" i="1"/>
  <c r="C60" i="1"/>
  <c r="C53" i="1"/>
  <c r="C67" i="1" l="1"/>
  <c r="B68" i="1" s="1"/>
  <c r="B67" i="1"/>
  <c r="C66" i="1"/>
  <c r="B66" i="1"/>
  <c r="C65" i="1"/>
  <c r="N68" i="1"/>
  <c r="N67" i="1"/>
  <c r="N66" i="1"/>
  <c r="N65" i="1"/>
  <c r="N64" i="1"/>
  <c r="N63" i="1"/>
  <c r="B61" i="1"/>
  <c r="B46" i="1"/>
  <c r="C45" i="1"/>
  <c r="C44" i="1"/>
  <c r="D44" i="1" s="1"/>
  <c r="D43" i="1"/>
  <c r="C43" i="1"/>
  <c r="C42" i="1"/>
  <c r="C41" i="1"/>
  <c r="D41" i="1" s="1"/>
  <c r="B32" i="1"/>
  <c r="C29" i="1"/>
  <c r="D29" i="1" s="1"/>
  <c r="C30" i="1"/>
  <c r="D30" i="1" s="1"/>
  <c r="C31" i="1"/>
  <c r="D31" i="1" s="1"/>
  <c r="C28" i="1"/>
  <c r="C27" i="1"/>
  <c r="A10" i="1"/>
  <c r="B13" i="1" s="1"/>
  <c r="B2" i="1" s="1"/>
  <c r="C2" i="1" s="1"/>
  <c r="C68" i="1" l="1"/>
  <c r="D27" i="1"/>
  <c r="D28" i="1"/>
  <c r="D42" i="1"/>
  <c r="D46" i="1" s="1"/>
  <c r="B48" i="1" s="1"/>
  <c r="D45" i="1"/>
  <c r="B8" i="1"/>
  <c r="C8" i="1" s="1"/>
  <c r="B4" i="1"/>
  <c r="C4" i="1" s="1"/>
  <c r="B7" i="1"/>
  <c r="C7" i="1" s="1"/>
  <c r="B3" i="1"/>
  <c r="C3" i="1" s="1"/>
  <c r="B6" i="1"/>
  <c r="C6" i="1" s="1"/>
  <c r="B9" i="1"/>
  <c r="C9" i="1" s="1"/>
  <c r="B5" i="1"/>
  <c r="C5" i="1" s="1"/>
  <c r="C69" i="1" l="1"/>
  <c r="B69" i="1"/>
  <c r="D32" i="1"/>
  <c r="B34" i="1" s="1"/>
  <c r="E45" i="1"/>
  <c r="F45" i="1" s="1"/>
  <c r="G45" i="1" s="1"/>
  <c r="E42" i="1"/>
  <c r="F42" i="1" s="1"/>
  <c r="G42" i="1" s="1"/>
  <c r="E41" i="1"/>
  <c r="F41" i="1" s="1"/>
  <c r="G41" i="1" s="1"/>
  <c r="E44" i="1"/>
  <c r="F44" i="1" s="1"/>
  <c r="G44" i="1" s="1"/>
  <c r="E43" i="1"/>
  <c r="F43" i="1" s="1"/>
  <c r="G43" i="1" s="1"/>
  <c r="C10" i="1"/>
  <c r="B15" i="1" s="1"/>
  <c r="F13" i="1" s="1"/>
  <c r="C70" i="1" l="1"/>
  <c r="B70" i="1"/>
  <c r="F27" i="1"/>
  <c r="G27" i="1" s="1"/>
  <c r="G32" i="1" s="1"/>
  <c r="E30" i="1"/>
  <c r="F30" i="1" s="1"/>
  <c r="G30" i="1" s="1"/>
  <c r="E31" i="1"/>
  <c r="F31" i="1" s="1"/>
  <c r="G31" i="1" s="1"/>
  <c r="E28" i="1"/>
  <c r="F28" i="1" s="1"/>
  <c r="G28" i="1" s="1"/>
  <c r="E27" i="1"/>
  <c r="E29" i="1"/>
  <c r="F29" i="1" s="1"/>
  <c r="G29" i="1" s="1"/>
  <c r="G46" i="1"/>
  <c r="C71" i="1" l="1"/>
  <c r="B71" i="1"/>
  <c r="E50" i="1"/>
  <c r="E48" i="1"/>
  <c r="E34" i="1"/>
  <c r="E36" i="1"/>
</calcChain>
</file>

<file path=xl/sharedStrings.xml><?xml version="1.0" encoding="utf-8"?>
<sst xmlns="http://schemas.openxmlformats.org/spreadsheetml/2006/main" count="67" uniqueCount="44">
  <si>
    <t>Nro</t>
  </si>
  <si>
    <t>media</t>
  </si>
  <si>
    <t>Xi-X</t>
  </si>
  <si>
    <t>(xi-x)al cuadrado</t>
  </si>
  <si>
    <t>varianza</t>
  </si>
  <si>
    <t>Sueldos</t>
  </si>
  <si>
    <t>N° de empleados</t>
  </si>
  <si>
    <t>[700-1100[</t>
  </si>
  <si>
    <t>[1100-1500[</t>
  </si>
  <si>
    <t>[1500-1900[</t>
  </si>
  <si>
    <t>[1900-2300[</t>
  </si>
  <si>
    <t>[2300-2700[</t>
  </si>
  <si>
    <t>Centro médico I</t>
  </si>
  <si>
    <t>Centro médico II</t>
  </si>
  <si>
    <t>Total</t>
  </si>
  <si>
    <t>N° de empleados Centro Médico I</t>
  </si>
  <si>
    <t>Frecuencia Absoluta (fi)</t>
  </si>
  <si>
    <t>Desviación típica</t>
  </si>
  <si>
    <t>N° de empleados Centro Médico II</t>
  </si>
  <si>
    <t>Deviación Típica</t>
  </si>
  <si>
    <t>Intervalo (masa)</t>
  </si>
  <si>
    <t>Niños fi</t>
  </si>
  <si>
    <t>2,3-2,6</t>
  </si>
  <si>
    <t>2,7-3,0</t>
  </si>
  <si>
    <t>3,1-3,4</t>
  </si>
  <si>
    <t>3,5-3,8</t>
  </si>
  <si>
    <t>3,9-4,2</t>
  </si>
  <si>
    <t>4,3-4,6</t>
  </si>
  <si>
    <t>4,7-5,0</t>
  </si>
  <si>
    <t xml:space="preserve">numero de datos </t>
  </si>
  <si>
    <t>Límite Superior</t>
  </si>
  <si>
    <t>Límite inferior</t>
  </si>
  <si>
    <t>Rango</t>
  </si>
  <si>
    <t>Tamaño de clase</t>
  </si>
  <si>
    <t>Amplitud</t>
  </si>
  <si>
    <t>nro de clases</t>
  </si>
  <si>
    <t>lim inf</t>
  </si>
  <si>
    <t>lim sup</t>
  </si>
  <si>
    <t>y mayor...</t>
  </si>
  <si>
    <t>Frecuencia</t>
  </si>
  <si>
    <t>% acumulado</t>
  </si>
  <si>
    <t>Pesos en kg</t>
  </si>
  <si>
    <t>Marca de clase</t>
  </si>
  <si>
    <t>5,1-5,4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</si>
</sst>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0" xfId="0" applyAlignment="1">
      <alignment wrapText="1"/>
    </xf>
    <xf numFmtId="0" fontId="2" fillId="0" borderId="5" xfId="0" applyFont="1" applyBorder="1"/>
    <xf numFmtId="0" fontId="2" fillId="0" borderId="7" xfId="0" applyFont="1" applyBorder="1"/>
    <xf numFmtId="0" fontId="2" fillId="0" borderId="6" xfId="0" applyFont="1" applyBorder="1"/>
    <xf numFmtId="0" fontId="2" fillId="0" borderId="0" xfId="0" applyFont="1"/>
    <xf numFmtId="0" fontId="0" fillId="0" borderId="0" xfId="0" applyAlignment="1"/>
    <xf numFmtId="0" fontId="0" fillId="0" borderId="8" xfId="0" applyBorder="1"/>
    <xf numFmtId="0" fontId="1" fillId="2" borderId="8" xfId="0" applyFont="1" applyFill="1" applyBorder="1" applyAlignment="1">
      <alignment wrapText="1"/>
    </xf>
    <xf numFmtId="0" fontId="1" fillId="2" borderId="8" xfId="0" applyFont="1" applyFill="1" applyBorder="1"/>
    <xf numFmtId="0" fontId="0" fillId="0" borderId="0" xfId="0" applyAlignment="1">
      <alignment vertical="center"/>
    </xf>
    <xf numFmtId="0" fontId="4" fillId="0" borderId="9" xfId="0" applyFont="1" applyFill="1" applyBorder="1" applyAlignment="1">
      <alignment horizontal="center"/>
    </xf>
    <xf numFmtId="0" fontId="0" fillId="0" borderId="9" xfId="0" applyNumberFormat="1" applyFill="1" applyBorder="1" applyAlignment="1"/>
    <xf numFmtId="0" fontId="0" fillId="0" borderId="9" xfId="0" applyFill="1" applyBorder="1" applyAlignment="1"/>
    <xf numFmtId="10" fontId="0" fillId="0" borderId="9" xfId="0" applyNumberFormat="1" applyFill="1" applyBorder="1" applyAlignme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/>
              <a:t>Histograma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Frecuencia</c:v>
          </c:tx>
          <c:invertIfNegative val="0"/>
          <c:cat>
            <c:strRef>
              <c:f>Hoja3!$A$2:$A$9</c:f>
              <c:strCache>
                <c:ptCount val="8"/>
                <c:pt idx="0">
                  <c:v>70,1</c:v>
                </c:pt>
                <c:pt idx="1">
                  <c:v>78,5</c:v>
                </c:pt>
                <c:pt idx="2">
                  <c:v>86,9</c:v>
                </c:pt>
                <c:pt idx="3">
                  <c:v>95,3</c:v>
                </c:pt>
                <c:pt idx="4">
                  <c:v>103,7</c:v>
                </c:pt>
                <c:pt idx="5">
                  <c:v>112,1</c:v>
                </c:pt>
                <c:pt idx="6">
                  <c:v>120,5</c:v>
                </c:pt>
                <c:pt idx="7">
                  <c:v>y mayor...</c:v>
                </c:pt>
              </c:strCache>
            </c:strRef>
          </c:cat>
          <c:val>
            <c:numRef>
              <c:f>Hoja3!$B$2:$B$9</c:f>
              <c:numCache>
                <c:formatCode>General</c:formatCode>
                <c:ptCount val="8"/>
                <c:pt idx="0">
                  <c:v>2</c:v>
                </c:pt>
                <c:pt idx="1">
                  <c:v>29</c:v>
                </c:pt>
                <c:pt idx="2">
                  <c:v>10</c:v>
                </c:pt>
                <c:pt idx="3">
                  <c:v>4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FC2-4A43-A29E-CB1FFABEA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17048"/>
        <c:axId val="89118616"/>
      </c:barChart>
      <c:lineChart>
        <c:grouping val="standard"/>
        <c:varyColors val="0"/>
        <c:ser>
          <c:idx val="1"/>
          <c:order val="1"/>
          <c:tx>
            <c:v>% acumulado</c:v>
          </c:tx>
          <c:cat>
            <c:strRef>
              <c:f>Hoja3!$A$2:$A$9</c:f>
              <c:strCache>
                <c:ptCount val="8"/>
                <c:pt idx="0">
                  <c:v>70,1</c:v>
                </c:pt>
                <c:pt idx="1">
                  <c:v>78,5</c:v>
                </c:pt>
                <c:pt idx="2">
                  <c:v>86,9</c:v>
                </c:pt>
                <c:pt idx="3">
                  <c:v>95,3</c:v>
                </c:pt>
                <c:pt idx="4">
                  <c:v>103,7</c:v>
                </c:pt>
                <c:pt idx="5">
                  <c:v>112,1</c:v>
                </c:pt>
                <c:pt idx="6">
                  <c:v>120,5</c:v>
                </c:pt>
                <c:pt idx="7">
                  <c:v>y mayor...</c:v>
                </c:pt>
              </c:strCache>
            </c:strRef>
          </c:cat>
          <c:val>
            <c:numRef>
              <c:f>Hoja3!$C$2:$C$9</c:f>
              <c:numCache>
                <c:formatCode>0.00%</c:formatCode>
                <c:ptCount val="8"/>
                <c:pt idx="0">
                  <c:v>0.04</c:v>
                </c:pt>
                <c:pt idx="1">
                  <c:v>0.62</c:v>
                </c:pt>
                <c:pt idx="2">
                  <c:v>0.82</c:v>
                </c:pt>
                <c:pt idx="3">
                  <c:v>0.9</c:v>
                </c:pt>
                <c:pt idx="4">
                  <c:v>0.96</c:v>
                </c:pt>
                <c:pt idx="5">
                  <c:v>0.98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FC2-4A43-A29E-CB1FFABEA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14304"/>
        <c:axId val="89119008"/>
      </c:lineChart>
      <c:catAx>
        <c:axId val="89117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s-CL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9118616"/>
        <c:crosses val="autoZero"/>
        <c:auto val="1"/>
        <c:lblAlgn val="ctr"/>
        <c:lblOffset val="100"/>
        <c:noMultiLvlLbl val="0"/>
      </c:catAx>
      <c:valAx>
        <c:axId val="89118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CL"/>
                  <a:t>Frecuencia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9117048"/>
        <c:crosses val="autoZero"/>
        <c:crossBetween val="between"/>
      </c:valAx>
      <c:valAx>
        <c:axId val="89119008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89114304"/>
        <c:crosses val="max"/>
        <c:crossBetween val="between"/>
      </c:valAx>
      <c:catAx>
        <c:axId val="89114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911900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180975</xdr:rowOff>
    </xdr:from>
    <xdr:to>
      <xdr:col>10</xdr:col>
      <xdr:colOff>238125</xdr:colOff>
      <xdr:row>10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B94F3943-FF02-4CB5-9285-452BC9F594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133350</xdr:colOff>
      <xdr:row>25</xdr:row>
      <xdr:rowOff>109537</xdr:rowOff>
    </xdr:from>
    <xdr:ext cx="53072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id="{E1A81EE6-0D6E-4D9B-8BE3-CBC83FEBF624}"/>
                </a:ext>
              </a:extLst>
            </xdr:cNvPr>
            <xdr:cNvSpPr txBox="1"/>
          </xdr:nvSpPr>
          <xdr:spPr>
            <a:xfrm>
              <a:off x="3181350" y="5157787"/>
              <a:ext cx="53072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s-CL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CL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CL" sz="11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  <m:sub>
                            <m:r>
                              <a:rPr lang="es-CL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  <m:r>
                          <a:rPr lang="es-CL" sz="1100" b="0" i="1">
                            <a:latin typeface="Cambria Math" panose="02040503050406030204" pitchFamily="18" charset="0"/>
                          </a:rPr>
                          <m:t>−</m:t>
                        </m:r>
                        <m:acc>
                          <m:accPr>
                            <m:chr m:val="̅"/>
                            <m:ctrlPr>
                              <a:rPr lang="es-CL" sz="1100" b="0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es-CL" sz="1100" b="0" i="1">
                                <a:latin typeface="Cambria Math" panose="02040503050406030204" pitchFamily="18" charset="0"/>
                              </a:rPr>
                              <m:t>𝑋</m:t>
                            </m:r>
                          </m:e>
                        </m:acc>
                      </m:e>
                    </m:d>
                  </m:oMath>
                </m:oMathPara>
              </a14:m>
              <a:endParaRPr lang="es-CL" sz="1100"/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E1A81EE6-0D6E-4D9B-8BE3-CBC83FEBF624}"/>
                </a:ext>
              </a:extLst>
            </xdr:cNvPr>
            <xdr:cNvSpPr txBox="1"/>
          </xdr:nvSpPr>
          <xdr:spPr>
            <a:xfrm>
              <a:off x="3181350" y="5157787"/>
              <a:ext cx="53072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L" sz="1100" i="0">
                  <a:latin typeface="Cambria Math" panose="02040503050406030204" pitchFamily="18" charset="0"/>
                </a:rPr>
                <a:t>(</a:t>
              </a:r>
              <a:r>
                <a:rPr lang="es-CL" sz="1100" b="0" i="0">
                  <a:latin typeface="Cambria Math" panose="02040503050406030204" pitchFamily="18" charset="0"/>
                </a:rPr>
                <a:t>𝑥_𝑖−𝑋 ̅ )</a:t>
              </a:r>
              <a:endParaRPr lang="es-CL" sz="1100"/>
            </a:p>
          </xdr:txBody>
        </xdr:sp>
      </mc:Fallback>
    </mc:AlternateContent>
    <xdr:clientData/>
  </xdr:oneCellAnchor>
  <xdr:oneCellAnchor>
    <xdr:from>
      <xdr:col>5</xdr:col>
      <xdr:colOff>95250</xdr:colOff>
      <xdr:row>25</xdr:row>
      <xdr:rowOff>114300</xdr:rowOff>
    </xdr:from>
    <xdr:ext cx="596124" cy="1753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xmlns="" id="{E4C541FA-D25F-46C7-9917-E7E25EE9DE66}"/>
                </a:ext>
              </a:extLst>
            </xdr:cNvPr>
            <xdr:cNvSpPr txBox="1"/>
          </xdr:nvSpPr>
          <xdr:spPr>
            <a:xfrm>
              <a:off x="3905250" y="5162550"/>
              <a:ext cx="596124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L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s-C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s-CL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L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𝑥</m:t>
                                </m:r>
                              </m:e>
                              <m:sub>
                                <m:r>
                                  <a:rPr lang="es-CL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</m:sub>
                            </m:sSub>
                            <m:r>
                              <a:rPr lang="es-CL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acc>
                              <m:accPr>
                                <m:chr m:val="̅"/>
                                <m:ctrlPr>
                                  <a:rPr lang="es-CL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accPr>
                              <m:e>
                                <m:r>
                                  <a:rPr lang="es-CL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𝑋</m:t>
                                </m:r>
                              </m:e>
                            </m:acc>
                          </m:e>
                        </m:d>
                      </m:e>
                      <m:sup>
                        <m:r>
                          <a:rPr lang="es-CL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L" sz="1100"/>
            </a:p>
          </xdr:txBody>
        </xdr:sp>
      </mc:Choice>
      <mc:Fallback xmlns="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E4C541FA-D25F-46C7-9917-E7E25EE9DE66}"/>
                </a:ext>
              </a:extLst>
            </xdr:cNvPr>
            <xdr:cNvSpPr txBox="1"/>
          </xdr:nvSpPr>
          <xdr:spPr>
            <a:xfrm>
              <a:off x="3905250" y="5162550"/>
              <a:ext cx="596124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L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s-CL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𝑥_𝑖</a:t>
              </a:r>
              <a:r>
                <a:rPr lang="es-CL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−𝑋 ̅ )</a:t>
              </a:r>
              <a:r>
                <a:rPr lang="es-CL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</a:t>
              </a:r>
              <a:r>
                <a:rPr lang="es-CL" sz="1100" b="0" i="0">
                  <a:latin typeface="Cambria Math" panose="02040503050406030204" pitchFamily="18" charset="0"/>
                </a:rPr>
                <a:t>2</a:t>
              </a:r>
              <a:endParaRPr lang="es-CL" sz="1100"/>
            </a:p>
          </xdr:txBody>
        </xdr:sp>
      </mc:Fallback>
    </mc:AlternateContent>
    <xdr:clientData/>
  </xdr:oneCellAnchor>
  <xdr:oneCellAnchor>
    <xdr:from>
      <xdr:col>2</xdr:col>
      <xdr:colOff>19050</xdr:colOff>
      <xdr:row>25</xdr:row>
      <xdr:rowOff>38100</xdr:rowOff>
    </xdr:from>
    <xdr:ext cx="661988" cy="5029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xmlns="" id="{C147AB17-2164-423B-907E-95B1B5D86B7F}"/>
                </a:ext>
              </a:extLst>
            </xdr:cNvPr>
            <xdr:cNvSpPr txBox="1"/>
          </xdr:nvSpPr>
          <xdr:spPr>
            <a:xfrm>
              <a:off x="1543050" y="5086350"/>
              <a:ext cx="661988" cy="5029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L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L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es-CL" sz="11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s-CL" sz="1100" i="1">
                <a:latin typeface="Cambria Math" panose="02040503050406030204" pitchFamily="18" charset="0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L" sz="1100" b="0" i="1">
                        <a:latin typeface="Cambria Math" panose="02040503050406030204" pitchFamily="18" charset="0"/>
                      </a:rPr>
                      <m:t>𝑚𝑎𝑟𝑐𝑎</m:t>
                    </m:r>
                    <m:r>
                      <a:rPr lang="es-CL" sz="1100" b="0" i="1">
                        <a:latin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es-CL" sz="1100" b="0" i="1">
                <a:latin typeface="Cambria Math" panose="02040503050406030204" pitchFamily="18" charset="0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L" sz="1100" b="0" i="1">
                        <a:latin typeface="Cambria Math" panose="02040503050406030204" pitchFamily="18" charset="0"/>
                      </a:rPr>
                      <m:t>𝑑𝑒</m:t>
                    </m:r>
                    <m:r>
                      <a:rPr lang="es-CL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CL" sz="1100" b="0" i="1">
                        <a:latin typeface="Cambria Math" panose="02040503050406030204" pitchFamily="18" charset="0"/>
                      </a:rPr>
                      <m:t>𝑐𝑙𝑎𝑠𝑒</m:t>
                    </m:r>
                  </m:oMath>
                </m:oMathPara>
              </a14:m>
              <a:endParaRPr lang="es-CL" sz="1100"/>
            </a:p>
          </xdr:txBody>
        </xdr:sp>
      </mc:Choice>
      <mc:Fallback xmlns="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C147AB17-2164-423B-907E-95B1B5D86B7F}"/>
                </a:ext>
              </a:extLst>
            </xdr:cNvPr>
            <xdr:cNvSpPr txBox="1"/>
          </xdr:nvSpPr>
          <xdr:spPr>
            <a:xfrm>
              <a:off x="1543050" y="5086350"/>
              <a:ext cx="661988" cy="5029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L" sz="1100" b="0" i="0">
                  <a:latin typeface="Cambria Math" panose="02040503050406030204" pitchFamily="18" charset="0"/>
                </a:rPr>
                <a:t>𝑥_𝑖</a:t>
              </a:r>
              <a:endParaRPr lang="es-CL" sz="1100" i="1">
                <a:latin typeface="Cambria Math" panose="02040503050406030204" pitchFamily="18" charset="0"/>
              </a:endParaRPr>
            </a:p>
            <a:p>
              <a:r>
                <a:rPr lang="es-CL" sz="1100" b="0" i="0">
                  <a:latin typeface="Cambria Math" panose="02040503050406030204" pitchFamily="18" charset="0"/>
                </a:rPr>
                <a:t>𝑚𝑎𝑟𝑐𝑎 </a:t>
              </a:r>
              <a:endParaRPr lang="es-CL" sz="1100" b="0" i="1">
                <a:latin typeface="Cambria Math" panose="02040503050406030204" pitchFamily="18" charset="0"/>
              </a:endParaRPr>
            </a:p>
            <a:p>
              <a:r>
                <a:rPr lang="es-CL" sz="1100" b="0" i="0">
                  <a:latin typeface="Cambria Math" panose="02040503050406030204" pitchFamily="18" charset="0"/>
                </a:rPr>
                <a:t>𝑑𝑒 𝑐𝑙𝑎𝑠𝑒</a:t>
              </a:r>
              <a:endParaRPr lang="es-CL" sz="1100"/>
            </a:p>
          </xdr:txBody>
        </xdr:sp>
      </mc:Fallback>
    </mc:AlternateContent>
    <xdr:clientData/>
  </xdr:oneCellAnchor>
  <xdr:oneCellAnchor>
    <xdr:from>
      <xdr:col>3</xdr:col>
      <xdr:colOff>0</xdr:colOff>
      <xdr:row>25</xdr:row>
      <xdr:rowOff>114300</xdr:rowOff>
    </xdr:from>
    <xdr:ext cx="72390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xmlns="" id="{8344ED12-7052-4682-9651-55504C461C45}"/>
                </a:ext>
              </a:extLst>
            </xdr:cNvPr>
            <xdr:cNvSpPr txBox="1"/>
          </xdr:nvSpPr>
          <xdr:spPr>
            <a:xfrm>
              <a:off x="2286000" y="5162550"/>
              <a:ext cx="72390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L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L" sz="11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es-CL" sz="11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s-CL" sz="1100" b="0" i="1">
                        <a:latin typeface="Cambria Math" panose="02040503050406030204" pitchFamily="18" charset="0"/>
                      </a:rPr>
                      <m:t>∗</m:t>
                    </m:r>
                    <m:sSub>
                      <m:sSubPr>
                        <m:ctrlPr>
                          <a:rPr lang="es-CL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L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es-CL" sz="11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s-CL" sz="1100"/>
            </a:p>
          </xdr:txBody>
        </xdr:sp>
      </mc:Choice>
      <mc:Fallback xmlns="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id="{8344ED12-7052-4682-9651-55504C461C45}"/>
                </a:ext>
              </a:extLst>
            </xdr:cNvPr>
            <xdr:cNvSpPr txBox="1"/>
          </xdr:nvSpPr>
          <xdr:spPr>
            <a:xfrm>
              <a:off x="2286000" y="5162550"/>
              <a:ext cx="72390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L" sz="1100" b="0" i="0">
                  <a:latin typeface="Cambria Math" panose="02040503050406030204" pitchFamily="18" charset="0"/>
                </a:rPr>
                <a:t>𝑓_𝑖∗𝑥_𝑖</a:t>
              </a:r>
              <a:endParaRPr lang="es-CL" sz="1100"/>
            </a:p>
          </xdr:txBody>
        </xdr:sp>
      </mc:Fallback>
    </mc:AlternateContent>
    <xdr:clientData/>
  </xdr:oneCellAnchor>
  <xdr:oneCellAnchor>
    <xdr:from>
      <xdr:col>6</xdr:col>
      <xdr:colOff>9525</xdr:colOff>
      <xdr:row>25</xdr:row>
      <xdr:rowOff>95250</xdr:rowOff>
    </xdr:from>
    <xdr:ext cx="809625" cy="159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xmlns="" id="{DAFEDE7C-625D-4E65-9567-1E75D729C6CA}"/>
                </a:ext>
              </a:extLst>
            </xdr:cNvPr>
            <xdr:cNvSpPr txBox="1"/>
          </xdr:nvSpPr>
          <xdr:spPr>
            <a:xfrm>
              <a:off x="4581525" y="5143500"/>
              <a:ext cx="809625" cy="159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L" sz="1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L" sz="10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es-CL" sz="10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s-CL" sz="1000" b="0" i="1">
                        <a:latin typeface="Cambria Math" panose="02040503050406030204" pitchFamily="18" charset="0"/>
                      </a:rPr>
                      <m:t>∗</m:t>
                    </m:r>
                    <m:sSup>
                      <m:sSupPr>
                        <m:ctrlPr>
                          <a:rPr lang="es-CL" sz="10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s-CL" sz="10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s-CL" sz="10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L" sz="1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𝑥</m:t>
                                </m:r>
                              </m:e>
                              <m:sub>
                                <m:r>
                                  <a:rPr lang="es-CL" sz="1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</m:sub>
                            </m:sSub>
                            <m:r>
                              <a:rPr lang="es-CL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acc>
                              <m:accPr>
                                <m:chr m:val="̅"/>
                                <m:ctrlPr>
                                  <a:rPr lang="es-CL" sz="1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accPr>
                              <m:e>
                                <m:r>
                                  <a:rPr lang="es-CL" sz="1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𝑋</m:t>
                                </m:r>
                              </m:e>
                            </m:acc>
                          </m:e>
                        </m:d>
                      </m:e>
                      <m:sup>
                        <m:r>
                          <a:rPr lang="es-CL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L" sz="1000"/>
            </a:p>
          </xdr:txBody>
        </xdr:sp>
      </mc:Choice>
      <mc:Fallback xmlns="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id="{DAFEDE7C-625D-4E65-9567-1E75D729C6CA}"/>
                </a:ext>
              </a:extLst>
            </xdr:cNvPr>
            <xdr:cNvSpPr txBox="1"/>
          </xdr:nvSpPr>
          <xdr:spPr>
            <a:xfrm>
              <a:off x="4581525" y="5143500"/>
              <a:ext cx="809625" cy="159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L" sz="1000" b="0" i="0">
                  <a:latin typeface="Cambria Math" panose="02040503050406030204" pitchFamily="18" charset="0"/>
                </a:rPr>
                <a:t>𝑓_𝑖∗</a:t>
              </a:r>
              <a:r>
                <a:rPr lang="es-CL" sz="10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s-CL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𝑥_𝑖</a:t>
              </a:r>
              <a:r>
                <a:rPr lang="es-CL" sz="10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−𝑋 ̅ )^2</a:t>
              </a:r>
              <a:endParaRPr lang="es-CL" sz="1000"/>
            </a:p>
          </xdr:txBody>
        </xdr:sp>
      </mc:Fallback>
    </mc:AlternateContent>
    <xdr:clientData/>
  </xdr:oneCellAnchor>
  <xdr:oneCellAnchor>
    <xdr:from>
      <xdr:col>4</xdr:col>
      <xdr:colOff>133350</xdr:colOff>
      <xdr:row>39</xdr:row>
      <xdr:rowOff>109537</xdr:rowOff>
    </xdr:from>
    <xdr:ext cx="530723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xmlns="" id="{972FA562-C4A0-4800-91C2-304ECB5765A6}"/>
                </a:ext>
              </a:extLst>
            </xdr:cNvPr>
            <xdr:cNvSpPr txBox="1"/>
          </xdr:nvSpPr>
          <xdr:spPr>
            <a:xfrm>
              <a:off x="3181350" y="5157787"/>
              <a:ext cx="53072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s-CL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CL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CL" sz="11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  <m:sub>
                            <m:r>
                              <a:rPr lang="es-CL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  <m:r>
                          <a:rPr lang="es-CL" sz="1100" b="0" i="1">
                            <a:latin typeface="Cambria Math" panose="02040503050406030204" pitchFamily="18" charset="0"/>
                          </a:rPr>
                          <m:t>−</m:t>
                        </m:r>
                        <m:acc>
                          <m:accPr>
                            <m:chr m:val="̅"/>
                            <m:ctrlPr>
                              <a:rPr lang="es-CL" sz="1100" b="0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es-CL" sz="1100" b="0" i="1">
                                <a:latin typeface="Cambria Math" panose="02040503050406030204" pitchFamily="18" charset="0"/>
                              </a:rPr>
                              <m:t>𝑋</m:t>
                            </m:r>
                          </m:e>
                        </m:acc>
                      </m:e>
                    </m:d>
                  </m:oMath>
                </m:oMathPara>
              </a14:m>
              <a:endParaRPr lang="es-CL" sz="1100"/>
            </a:p>
          </xdr:txBody>
        </xdr:sp>
      </mc:Choice>
      <mc:Fallback xmlns="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id="{972FA562-C4A0-4800-91C2-304ECB5765A6}"/>
                </a:ext>
              </a:extLst>
            </xdr:cNvPr>
            <xdr:cNvSpPr txBox="1"/>
          </xdr:nvSpPr>
          <xdr:spPr>
            <a:xfrm>
              <a:off x="3181350" y="5157787"/>
              <a:ext cx="530723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L" sz="1100" i="0">
                  <a:latin typeface="Cambria Math" panose="02040503050406030204" pitchFamily="18" charset="0"/>
                </a:rPr>
                <a:t>(</a:t>
              </a:r>
              <a:r>
                <a:rPr lang="es-CL" sz="1100" b="0" i="0">
                  <a:latin typeface="Cambria Math" panose="02040503050406030204" pitchFamily="18" charset="0"/>
                </a:rPr>
                <a:t>𝑥_𝑖−𝑋 ̅ )</a:t>
              </a:r>
              <a:endParaRPr lang="es-CL" sz="1100"/>
            </a:p>
          </xdr:txBody>
        </xdr:sp>
      </mc:Fallback>
    </mc:AlternateContent>
    <xdr:clientData/>
  </xdr:oneCellAnchor>
  <xdr:oneCellAnchor>
    <xdr:from>
      <xdr:col>5</xdr:col>
      <xdr:colOff>95250</xdr:colOff>
      <xdr:row>39</xdr:row>
      <xdr:rowOff>114300</xdr:rowOff>
    </xdr:from>
    <xdr:ext cx="596124" cy="1753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xmlns="" id="{B4A0CA14-FB18-4A12-AA18-110E7B4203D0}"/>
                </a:ext>
              </a:extLst>
            </xdr:cNvPr>
            <xdr:cNvSpPr txBox="1"/>
          </xdr:nvSpPr>
          <xdr:spPr>
            <a:xfrm>
              <a:off x="3905250" y="5162550"/>
              <a:ext cx="596124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L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s-C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s-CL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L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𝑥</m:t>
                                </m:r>
                              </m:e>
                              <m:sub>
                                <m:r>
                                  <a:rPr lang="es-CL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</m:sub>
                            </m:sSub>
                            <m:r>
                              <a:rPr lang="es-CL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acc>
                              <m:accPr>
                                <m:chr m:val="̅"/>
                                <m:ctrlPr>
                                  <a:rPr lang="es-CL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accPr>
                              <m:e>
                                <m:r>
                                  <a:rPr lang="es-CL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𝑋</m:t>
                                </m:r>
                              </m:e>
                            </m:acc>
                          </m:e>
                        </m:d>
                      </m:e>
                      <m:sup>
                        <m:r>
                          <a:rPr lang="es-CL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L" sz="1100"/>
            </a:p>
          </xdr:txBody>
        </xdr:sp>
      </mc:Choice>
      <mc:Fallback xmlns="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id="{B4A0CA14-FB18-4A12-AA18-110E7B4203D0}"/>
                </a:ext>
              </a:extLst>
            </xdr:cNvPr>
            <xdr:cNvSpPr txBox="1"/>
          </xdr:nvSpPr>
          <xdr:spPr>
            <a:xfrm>
              <a:off x="3905250" y="5162550"/>
              <a:ext cx="596124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L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s-CL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𝑥_𝑖</a:t>
              </a:r>
              <a:r>
                <a:rPr lang="es-CL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−𝑋 ̅ )</a:t>
              </a:r>
              <a:r>
                <a:rPr lang="es-CL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</a:t>
              </a:r>
              <a:r>
                <a:rPr lang="es-CL" sz="1100" b="0" i="0">
                  <a:latin typeface="Cambria Math" panose="02040503050406030204" pitchFamily="18" charset="0"/>
                </a:rPr>
                <a:t>2</a:t>
              </a:r>
              <a:endParaRPr lang="es-CL" sz="1100"/>
            </a:p>
          </xdr:txBody>
        </xdr:sp>
      </mc:Fallback>
    </mc:AlternateContent>
    <xdr:clientData/>
  </xdr:oneCellAnchor>
  <xdr:oneCellAnchor>
    <xdr:from>
      <xdr:col>2</xdr:col>
      <xdr:colOff>19050</xdr:colOff>
      <xdr:row>39</xdr:row>
      <xdr:rowOff>38100</xdr:rowOff>
    </xdr:from>
    <xdr:ext cx="661988" cy="5029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xmlns="" id="{1166AF9C-467E-414A-A578-C882B1B1EDCD}"/>
                </a:ext>
              </a:extLst>
            </xdr:cNvPr>
            <xdr:cNvSpPr txBox="1"/>
          </xdr:nvSpPr>
          <xdr:spPr>
            <a:xfrm>
              <a:off x="1543050" y="5086350"/>
              <a:ext cx="661988" cy="5029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L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L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es-CL" sz="11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s-CL" sz="1100" i="1">
                <a:latin typeface="Cambria Math" panose="02040503050406030204" pitchFamily="18" charset="0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L" sz="1100" b="0" i="1">
                        <a:latin typeface="Cambria Math" panose="02040503050406030204" pitchFamily="18" charset="0"/>
                      </a:rPr>
                      <m:t>𝑚𝑎𝑟𝑐𝑎</m:t>
                    </m:r>
                    <m:r>
                      <a:rPr lang="es-CL" sz="1100" b="0" i="1">
                        <a:latin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es-CL" sz="1100" b="0" i="1">
                <a:latin typeface="Cambria Math" panose="02040503050406030204" pitchFamily="18" charset="0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L" sz="1100" b="0" i="1">
                        <a:latin typeface="Cambria Math" panose="02040503050406030204" pitchFamily="18" charset="0"/>
                      </a:rPr>
                      <m:t>𝑑𝑒</m:t>
                    </m:r>
                    <m:r>
                      <a:rPr lang="es-CL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CL" sz="1100" b="0" i="1">
                        <a:latin typeface="Cambria Math" panose="02040503050406030204" pitchFamily="18" charset="0"/>
                      </a:rPr>
                      <m:t>𝑐𝑙𝑎𝑠𝑒</m:t>
                    </m:r>
                  </m:oMath>
                </m:oMathPara>
              </a14:m>
              <a:endParaRPr lang="es-CL" sz="1100"/>
            </a:p>
          </xdr:txBody>
        </xdr:sp>
      </mc:Choice>
      <mc:Fallback xmlns="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id="{1166AF9C-467E-414A-A578-C882B1B1EDCD}"/>
                </a:ext>
              </a:extLst>
            </xdr:cNvPr>
            <xdr:cNvSpPr txBox="1"/>
          </xdr:nvSpPr>
          <xdr:spPr>
            <a:xfrm>
              <a:off x="1543050" y="5086350"/>
              <a:ext cx="661988" cy="5029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L" sz="1100" b="0" i="0">
                  <a:latin typeface="Cambria Math" panose="02040503050406030204" pitchFamily="18" charset="0"/>
                </a:rPr>
                <a:t>𝑥_𝑖</a:t>
              </a:r>
              <a:endParaRPr lang="es-CL" sz="1100" i="1">
                <a:latin typeface="Cambria Math" panose="02040503050406030204" pitchFamily="18" charset="0"/>
              </a:endParaRPr>
            </a:p>
            <a:p>
              <a:r>
                <a:rPr lang="es-CL" sz="1100" b="0" i="0">
                  <a:latin typeface="Cambria Math" panose="02040503050406030204" pitchFamily="18" charset="0"/>
                </a:rPr>
                <a:t>𝑚𝑎𝑟𝑐𝑎 </a:t>
              </a:r>
              <a:endParaRPr lang="es-CL" sz="1100" b="0" i="1">
                <a:latin typeface="Cambria Math" panose="02040503050406030204" pitchFamily="18" charset="0"/>
              </a:endParaRPr>
            </a:p>
            <a:p>
              <a:r>
                <a:rPr lang="es-CL" sz="1100" b="0" i="0">
                  <a:latin typeface="Cambria Math" panose="02040503050406030204" pitchFamily="18" charset="0"/>
                </a:rPr>
                <a:t>𝑑𝑒 𝑐𝑙𝑎𝑠𝑒</a:t>
              </a:r>
              <a:endParaRPr lang="es-CL" sz="1100"/>
            </a:p>
          </xdr:txBody>
        </xdr:sp>
      </mc:Fallback>
    </mc:AlternateContent>
    <xdr:clientData/>
  </xdr:oneCellAnchor>
  <xdr:oneCellAnchor>
    <xdr:from>
      <xdr:col>3</xdr:col>
      <xdr:colOff>0</xdr:colOff>
      <xdr:row>39</xdr:row>
      <xdr:rowOff>114300</xdr:rowOff>
    </xdr:from>
    <xdr:ext cx="72390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xmlns="" id="{FD8ADCB2-B5DF-451E-A8D2-78D48E9117BE}"/>
                </a:ext>
              </a:extLst>
            </xdr:cNvPr>
            <xdr:cNvSpPr txBox="1"/>
          </xdr:nvSpPr>
          <xdr:spPr>
            <a:xfrm>
              <a:off x="2286000" y="5162550"/>
              <a:ext cx="72390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L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L" sz="11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es-CL" sz="11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s-CL" sz="1100" b="0" i="1">
                        <a:latin typeface="Cambria Math" panose="02040503050406030204" pitchFamily="18" charset="0"/>
                      </a:rPr>
                      <m:t>∗</m:t>
                    </m:r>
                    <m:sSub>
                      <m:sSubPr>
                        <m:ctrlPr>
                          <a:rPr lang="es-CL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L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es-CL" sz="11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es-CL" sz="1100"/>
            </a:p>
          </xdr:txBody>
        </xdr:sp>
      </mc:Choice>
      <mc:Fallback xmlns="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id="{FD8ADCB2-B5DF-451E-A8D2-78D48E9117BE}"/>
                </a:ext>
              </a:extLst>
            </xdr:cNvPr>
            <xdr:cNvSpPr txBox="1"/>
          </xdr:nvSpPr>
          <xdr:spPr>
            <a:xfrm>
              <a:off x="2286000" y="5162550"/>
              <a:ext cx="72390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L" sz="1100" b="0" i="0">
                  <a:latin typeface="Cambria Math" panose="02040503050406030204" pitchFamily="18" charset="0"/>
                </a:rPr>
                <a:t>𝑓_𝑖∗𝑥_𝑖</a:t>
              </a:r>
              <a:endParaRPr lang="es-CL" sz="1100"/>
            </a:p>
          </xdr:txBody>
        </xdr:sp>
      </mc:Fallback>
    </mc:AlternateContent>
    <xdr:clientData/>
  </xdr:oneCellAnchor>
  <xdr:oneCellAnchor>
    <xdr:from>
      <xdr:col>6</xdr:col>
      <xdr:colOff>9525</xdr:colOff>
      <xdr:row>39</xdr:row>
      <xdr:rowOff>95250</xdr:rowOff>
    </xdr:from>
    <xdr:ext cx="809625" cy="159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xmlns="" id="{433D02BC-CEC7-4240-90AE-45A3C112C749}"/>
                </a:ext>
              </a:extLst>
            </xdr:cNvPr>
            <xdr:cNvSpPr txBox="1"/>
          </xdr:nvSpPr>
          <xdr:spPr>
            <a:xfrm>
              <a:off x="4581525" y="5143500"/>
              <a:ext cx="809625" cy="159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L" sz="1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L" sz="10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es-CL" sz="10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s-CL" sz="1000" b="0" i="1">
                        <a:latin typeface="Cambria Math" panose="02040503050406030204" pitchFamily="18" charset="0"/>
                      </a:rPr>
                      <m:t>∗</m:t>
                    </m:r>
                    <m:sSup>
                      <m:sSupPr>
                        <m:ctrlPr>
                          <a:rPr lang="es-CL" sz="10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s-CL" sz="10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s-CL" sz="10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L" sz="1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𝑥</m:t>
                                </m:r>
                              </m:e>
                              <m:sub>
                                <m:r>
                                  <a:rPr lang="es-CL" sz="1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</m:sub>
                            </m:sSub>
                            <m:r>
                              <a:rPr lang="es-CL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acc>
                              <m:accPr>
                                <m:chr m:val="̅"/>
                                <m:ctrlPr>
                                  <a:rPr lang="es-CL" sz="1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accPr>
                              <m:e>
                                <m:r>
                                  <a:rPr lang="es-CL" sz="10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𝑋</m:t>
                                </m:r>
                              </m:e>
                            </m:acc>
                          </m:e>
                        </m:d>
                      </m:e>
                      <m:sup>
                        <m:r>
                          <a:rPr lang="es-CL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L" sz="1000"/>
            </a:p>
          </xdr:txBody>
        </xdr:sp>
      </mc:Choice>
      <mc:Fallback xmlns="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id="{433D02BC-CEC7-4240-90AE-45A3C112C749}"/>
                </a:ext>
              </a:extLst>
            </xdr:cNvPr>
            <xdr:cNvSpPr txBox="1"/>
          </xdr:nvSpPr>
          <xdr:spPr>
            <a:xfrm>
              <a:off x="4581525" y="5143500"/>
              <a:ext cx="809625" cy="159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L" sz="1000" b="0" i="0">
                  <a:latin typeface="Cambria Math" panose="02040503050406030204" pitchFamily="18" charset="0"/>
                </a:rPr>
                <a:t>𝑓_𝑖∗</a:t>
              </a:r>
              <a:r>
                <a:rPr lang="es-CL" sz="10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s-CL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𝑥_𝑖</a:t>
              </a:r>
              <a:r>
                <a:rPr lang="es-CL" sz="10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−𝑋 ̅ )^2</a:t>
              </a:r>
              <a:endParaRPr lang="es-CL" sz="10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C9"/>
    </sheetView>
  </sheetViews>
  <sheetFormatPr baseColWidth="10" defaultRowHeight="15" x14ac:dyDescent="0.25"/>
  <sheetData>
    <row r="1" spans="1:3" ht="15.75" thickBot="1" x14ac:dyDescent="0.3">
      <c r="A1" s="16" t="s">
        <v>41</v>
      </c>
      <c r="B1" s="16" t="s">
        <v>39</v>
      </c>
      <c r="C1" s="16" t="s">
        <v>40</v>
      </c>
    </row>
    <row r="2" spans="1:3" ht="15.75" thickBot="1" x14ac:dyDescent="0.3">
      <c r="A2" s="17">
        <v>70.100000000000009</v>
      </c>
      <c r="B2" s="18">
        <v>2</v>
      </c>
      <c r="C2" s="19">
        <v>0.04</v>
      </c>
    </row>
    <row r="3" spans="1:3" ht="15.75" thickBot="1" x14ac:dyDescent="0.3">
      <c r="A3" s="17">
        <v>78.500000000000014</v>
      </c>
      <c r="B3" s="18">
        <v>29</v>
      </c>
      <c r="C3" s="19">
        <v>0.62</v>
      </c>
    </row>
    <row r="4" spans="1:3" ht="15.75" thickBot="1" x14ac:dyDescent="0.3">
      <c r="A4" s="17">
        <v>86.90000000000002</v>
      </c>
      <c r="B4" s="18">
        <v>10</v>
      </c>
      <c r="C4" s="19">
        <v>0.82</v>
      </c>
    </row>
    <row r="5" spans="1:3" ht="15.75" thickBot="1" x14ac:dyDescent="0.3">
      <c r="A5" s="17">
        <v>95.300000000000026</v>
      </c>
      <c r="B5" s="18">
        <v>4</v>
      </c>
      <c r="C5" s="19">
        <v>0.9</v>
      </c>
    </row>
    <row r="6" spans="1:3" ht="15.75" thickBot="1" x14ac:dyDescent="0.3">
      <c r="A6" s="17">
        <v>103.70000000000003</v>
      </c>
      <c r="B6" s="18">
        <v>3</v>
      </c>
      <c r="C6" s="19">
        <v>0.96</v>
      </c>
    </row>
    <row r="7" spans="1:3" ht="15.75" thickBot="1" x14ac:dyDescent="0.3">
      <c r="A7" s="17">
        <v>112.10000000000004</v>
      </c>
      <c r="B7" s="18">
        <v>1</v>
      </c>
      <c r="C7" s="19">
        <v>0.98</v>
      </c>
    </row>
    <row r="8" spans="1:3" ht="15.75" thickBot="1" x14ac:dyDescent="0.3">
      <c r="A8" s="17">
        <v>120.50000000000004</v>
      </c>
      <c r="B8" s="18">
        <v>1</v>
      </c>
      <c r="C8" s="19">
        <v>1</v>
      </c>
    </row>
    <row r="9" spans="1:3" ht="15.75" thickBot="1" x14ac:dyDescent="0.3">
      <c r="A9" s="18" t="s">
        <v>38</v>
      </c>
      <c r="B9" s="18">
        <v>0</v>
      </c>
      <c r="C9" s="19">
        <v>1</v>
      </c>
    </row>
  </sheetData>
  <sortState ref="A2:A8">
    <sortCondition ref="A2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abSelected="1" topLeftCell="A61" workbookViewId="0">
      <selection activeCell="A61" sqref="A61"/>
    </sheetView>
  </sheetViews>
  <sheetFormatPr baseColWidth="10" defaultRowHeight="15" x14ac:dyDescent="0.25"/>
  <sheetData>
    <row r="1" spans="1:6" x14ac:dyDescent="0.25">
      <c r="A1" s="1" t="s">
        <v>0</v>
      </c>
      <c r="B1" t="s">
        <v>2</v>
      </c>
      <c r="C1" t="s">
        <v>3</v>
      </c>
    </row>
    <row r="2" spans="1:6" x14ac:dyDescent="0.25">
      <c r="A2" s="1">
        <v>8</v>
      </c>
      <c r="B2">
        <f>A2-B$13</f>
        <v>-2.25</v>
      </c>
      <c r="C2">
        <f>POWER(B2,2)</f>
        <v>5.0625</v>
      </c>
    </row>
    <row r="3" spans="1:6" x14ac:dyDescent="0.25">
      <c r="A3">
        <v>15</v>
      </c>
      <c r="B3">
        <f t="shared" ref="B3:B9" si="0">A3-B$13</f>
        <v>4.75</v>
      </c>
      <c r="C3">
        <f t="shared" ref="C3:C9" si="1">POWER(B3,2)</f>
        <v>22.5625</v>
      </c>
    </row>
    <row r="4" spans="1:6" x14ac:dyDescent="0.25">
      <c r="A4">
        <v>11</v>
      </c>
      <c r="B4">
        <f t="shared" si="0"/>
        <v>0.75</v>
      </c>
      <c r="C4">
        <f t="shared" si="1"/>
        <v>0.5625</v>
      </c>
    </row>
    <row r="5" spans="1:6" x14ac:dyDescent="0.25">
      <c r="A5">
        <v>5</v>
      </c>
      <c r="B5">
        <f t="shared" si="0"/>
        <v>-5.25</v>
      </c>
      <c r="C5">
        <f t="shared" si="1"/>
        <v>27.5625</v>
      </c>
    </row>
    <row r="6" spans="1:6" x14ac:dyDescent="0.25">
      <c r="A6">
        <v>10</v>
      </c>
      <c r="B6">
        <f t="shared" si="0"/>
        <v>-0.25</v>
      </c>
      <c r="C6">
        <f t="shared" si="1"/>
        <v>6.25E-2</v>
      </c>
    </row>
    <row r="7" spans="1:6" x14ac:dyDescent="0.25">
      <c r="A7">
        <v>12</v>
      </c>
      <c r="B7">
        <f t="shared" si="0"/>
        <v>1.75</v>
      </c>
      <c r="C7">
        <f t="shared" si="1"/>
        <v>3.0625</v>
      </c>
    </row>
    <row r="8" spans="1:6" x14ac:dyDescent="0.25">
      <c r="A8">
        <v>8</v>
      </c>
      <c r="B8">
        <f t="shared" si="0"/>
        <v>-2.25</v>
      </c>
      <c r="C8">
        <f t="shared" si="1"/>
        <v>5.0625</v>
      </c>
    </row>
    <row r="9" spans="1:6" x14ac:dyDescent="0.25">
      <c r="A9">
        <v>13</v>
      </c>
      <c r="B9">
        <f t="shared" si="0"/>
        <v>2.75</v>
      </c>
      <c r="C9">
        <f t="shared" si="1"/>
        <v>7.5625</v>
      </c>
    </row>
    <row r="10" spans="1:6" x14ac:dyDescent="0.25">
      <c r="A10">
        <f>SUM(A2:A9)</f>
        <v>82</v>
      </c>
      <c r="C10">
        <f>SUM(C2:C9)</f>
        <v>71.5</v>
      </c>
    </row>
    <row r="13" spans="1:6" x14ac:dyDescent="0.25">
      <c r="A13" t="s">
        <v>1</v>
      </c>
      <c r="B13">
        <f>A10/8</f>
        <v>10.25</v>
      </c>
      <c r="D13" t="s">
        <v>19</v>
      </c>
      <c r="F13">
        <f>SQRT(B15)</f>
        <v>2.9895651857753496</v>
      </c>
    </row>
    <row r="15" spans="1:6" x14ac:dyDescent="0.25">
      <c r="A15" t="s">
        <v>4</v>
      </c>
      <c r="B15">
        <f>C10/8</f>
        <v>8.9375</v>
      </c>
    </row>
    <row r="16" spans="1:6" ht="15.75" thickBot="1" x14ac:dyDescent="0.3"/>
    <row r="17" spans="1:7" ht="15.75" thickBot="1" x14ac:dyDescent="0.3">
      <c r="A17" s="21" t="s">
        <v>5</v>
      </c>
      <c r="B17" s="20" t="s">
        <v>6</v>
      </c>
      <c r="C17" s="20"/>
    </row>
    <row r="18" spans="1:7" ht="30.75" thickBot="1" x14ac:dyDescent="0.3">
      <c r="A18" s="21"/>
      <c r="B18" s="3" t="s">
        <v>12</v>
      </c>
      <c r="C18" s="3" t="s">
        <v>13</v>
      </c>
    </row>
    <row r="19" spans="1:7" ht="15.75" thickBot="1" x14ac:dyDescent="0.3">
      <c r="A19" s="2" t="s">
        <v>7</v>
      </c>
      <c r="B19" s="2">
        <v>10</v>
      </c>
      <c r="C19" s="2">
        <v>10</v>
      </c>
    </row>
    <row r="20" spans="1:7" ht="15.75" thickBot="1" x14ac:dyDescent="0.3">
      <c r="A20" s="2" t="s">
        <v>8</v>
      </c>
      <c r="B20" s="2">
        <v>20</v>
      </c>
      <c r="C20" s="2">
        <v>32</v>
      </c>
    </row>
    <row r="21" spans="1:7" ht="15.75" thickBot="1" x14ac:dyDescent="0.3">
      <c r="A21" s="2" t="s">
        <v>9</v>
      </c>
      <c r="B21" s="2">
        <v>30</v>
      </c>
      <c r="C21" s="2">
        <v>35</v>
      </c>
    </row>
    <row r="22" spans="1:7" ht="15.75" thickBot="1" x14ac:dyDescent="0.3">
      <c r="A22" s="2" t="s">
        <v>10</v>
      </c>
      <c r="B22" s="2">
        <v>25</v>
      </c>
      <c r="C22" s="2">
        <v>22</v>
      </c>
    </row>
    <row r="23" spans="1:7" ht="15.75" thickBot="1" x14ac:dyDescent="0.3">
      <c r="A23" s="2" t="s">
        <v>11</v>
      </c>
      <c r="B23" s="2">
        <v>15</v>
      </c>
      <c r="C23" s="2">
        <v>1</v>
      </c>
    </row>
    <row r="24" spans="1:7" ht="15.75" thickBot="1" x14ac:dyDescent="0.3"/>
    <row r="25" spans="1:7" ht="15.75" customHeight="1" thickBot="1" x14ac:dyDescent="0.3">
      <c r="A25" s="21" t="s">
        <v>5</v>
      </c>
      <c r="B25" s="22" t="s">
        <v>15</v>
      </c>
      <c r="C25" s="23"/>
      <c r="D25" s="23"/>
      <c r="E25" s="23"/>
      <c r="F25" s="23"/>
      <c r="G25" s="24"/>
    </row>
    <row r="26" spans="1:7" ht="45.75" thickBot="1" x14ac:dyDescent="0.3">
      <c r="A26" s="21"/>
      <c r="B26" s="3" t="s">
        <v>16</v>
      </c>
      <c r="C26" s="3"/>
      <c r="D26" s="2"/>
      <c r="E26" s="2"/>
      <c r="F26" s="2"/>
      <c r="G26" s="2"/>
    </row>
    <row r="27" spans="1:7" ht="15.75" thickBot="1" x14ac:dyDescent="0.3">
      <c r="A27" s="2" t="s">
        <v>7</v>
      </c>
      <c r="B27" s="2">
        <v>10</v>
      </c>
      <c r="C27" s="2">
        <f>VALUE(MID(A27,2,3)+MID(A27,6,4))/2</f>
        <v>900</v>
      </c>
      <c r="D27" s="2">
        <f>B27*C27</f>
        <v>9000</v>
      </c>
      <c r="E27" s="2">
        <f>C27-B$34</f>
        <v>-860</v>
      </c>
      <c r="F27" s="2">
        <f>POWER(E27,2)</f>
        <v>739600</v>
      </c>
      <c r="G27" s="2">
        <f>B27*F27</f>
        <v>7396000</v>
      </c>
    </row>
    <row r="28" spans="1:7" ht="15.75" thickBot="1" x14ac:dyDescent="0.3">
      <c r="A28" s="2" t="s">
        <v>8</v>
      </c>
      <c r="B28" s="2">
        <v>20</v>
      </c>
      <c r="C28" s="2">
        <f>VALUE(MID(A28,2,4)+MID(A28,7,4))/2</f>
        <v>1300</v>
      </c>
      <c r="D28" s="2">
        <f t="shared" ref="D28:D31" si="2">B28*C28</f>
        <v>26000</v>
      </c>
      <c r="E28" s="2">
        <f t="shared" ref="E28:E31" si="3">C28-B$34</f>
        <v>-460</v>
      </c>
      <c r="F28" s="2">
        <f t="shared" ref="F28:F31" si="4">POWER(E28,2)</f>
        <v>211600</v>
      </c>
      <c r="G28" s="2">
        <f t="shared" ref="G28:G31" si="5">B28*F28</f>
        <v>4232000</v>
      </c>
    </row>
    <row r="29" spans="1:7" ht="15.75" thickBot="1" x14ac:dyDescent="0.3">
      <c r="A29" s="2" t="s">
        <v>9</v>
      </c>
      <c r="B29" s="2">
        <v>30</v>
      </c>
      <c r="C29" s="2">
        <f t="shared" ref="C29:C31" si="6">VALUE(MID(A29,2,4)+MID(A29,7,4))/2</f>
        <v>1700</v>
      </c>
      <c r="D29" s="2">
        <f t="shared" si="2"/>
        <v>51000</v>
      </c>
      <c r="E29" s="2">
        <f t="shared" si="3"/>
        <v>-60</v>
      </c>
      <c r="F29" s="2">
        <f t="shared" si="4"/>
        <v>3600</v>
      </c>
      <c r="G29" s="2">
        <f t="shared" si="5"/>
        <v>108000</v>
      </c>
    </row>
    <row r="30" spans="1:7" ht="15.75" thickBot="1" x14ac:dyDescent="0.3">
      <c r="A30" s="2" t="s">
        <v>10</v>
      </c>
      <c r="B30" s="2">
        <v>25</v>
      </c>
      <c r="C30" s="2">
        <f t="shared" si="6"/>
        <v>2100</v>
      </c>
      <c r="D30" s="2">
        <f t="shared" si="2"/>
        <v>52500</v>
      </c>
      <c r="E30" s="2">
        <f t="shared" si="3"/>
        <v>340</v>
      </c>
      <c r="F30" s="2">
        <f t="shared" si="4"/>
        <v>115600</v>
      </c>
      <c r="G30" s="2">
        <f t="shared" si="5"/>
        <v>2890000</v>
      </c>
    </row>
    <row r="31" spans="1:7" ht="15.75" thickBot="1" x14ac:dyDescent="0.3">
      <c r="A31" s="2" t="s">
        <v>11</v>
      </c>
      <c r="B31" s="2">
        <v>15</v>
      </c>
      <c r="C31" s="2">
        <f t="shared" si="6"/>
        <v>2500</v>
      </c>
      <c r="D31" s="2">
        <f t="shared" si="2"/>
        <v>37500</v>
      </c>
      <c r="E31" s="2">
        <f t="shared" si="3"/>
        <v>740</v>
      </c>
      <c r="F31" s="2">
        <f t="shared" si="4"/>
        <v>547600</v>
      </c>
      <c r="G31" s="2">
        <f t="shared" si="5"/>
        <v>8214000</v>
      </c>
    </row>
    <row r="32" spans="1:7" ht="15.75" thickBot="1" x14ac:dyDescent="0.3">
      <c r="A32" s="5" t="s">
        <v>14</v>
      </c>
      <c r="B32" s="5">
        <f>SUM(B27:B31)</f>
        <v>100</v>
      </c>
      <c r="C32" s="7"/>
      <c r="D32" s="5">
        <f>SUM(D27:D31)</f>
        <v>176000</v>
      </c>
      <c r="E32" s="8"/>
      <c r="F32" s="9"/>
      <c r="G32" s="5">
        <f>SUM(G27:G31)</f>
        <v>22840000</v>
      </c>
    </row>
    <row r="34" spans="1:7" x14ac:dyDescent="0.25">
      <c r="A34" t="s">
        <v>1</v>
      </c>
      <c r="B34">
        <f>D32/B32</f>
        <v>1760</v>
      </c>
      <c r="D34" t="s">
        <v>4</v>
      </c>
      <c r="E34">
        <f>G32/B32</f>
        <v>228400</v>
      </c>
    </row>
    <row r="36" spans="1:7" ht="30" x14ac:dyDescent="0.25">
      <c r="D36" s="6" t="s">
        <v>17</v>
      </c>
      <c r="E36">
        <f>SQRT(G32)</f>
        <v>4779.1212581394084</v>
      </c>
    </row>
    <row r="38" spans="1:7" ht="15.75" thickBot="1" x14ac:dyDescent="0.3"/>
    <row r="39" spans="1:7" ht="15.75" customHeight="1" thickBot="1" x14ac:dyDescent="0.3">
      <c r="A39" s="21" t="s">
        <v>5</v>
      </c>
      <c r="B39" s="22" t="s">
        <v>18</v>
      </c>
      <c r="C39" s="23"/>
      <c r="D39" s="23"/>
      <c r="E39" s="23"/>
      <c r="F39" s="23"/>
      <c r="G39" s="24"/>
    </row>
    <row r="40" spans="1:7" s="10" customFormat="1" ht="45.75" thickBot="1" x14ac:dyDescent="0.3">
      <c r="A40" s="21"/>
      <c r="B40" s="3" t="s">
        <v>16</v>
      </c>
      <c r="C40" s="4"/>
      <c r="D40" s="4"/>
      <c r="E40" s="4"/>
      <c r="F40" s="4"/>
      <c r="G40" s="4"/>
    </row>
    <row r="41" spans="1:7" ht="15.75" thickBot="1" x14ac:dyDescent="0.3">
      <c r="A41" s="2" t="s">
        <v>7</v>
      </c>
      <c r="B41" s="2">
        <v>10</v>
      </c>
      <c r="C41" s="2">
        <f>VALUE(MID(A41,2,3)+MID(A41,6,4))/2</f>
        <v>900</v>
      </c>
      <c r="D41" s="2">
        <f>B41*C41</f>
        <v>9000</v>
      </c>
      <c r="E41" s="2">
        <f>C41-B$48</f>
        <v>-688</v>
      </c>
      <c r="F41" s="2">
        <f>POWER(E41,2)</f>
        <v>473344</v>
      </c>
      <c r="G41" s="2">
        <f>B41*F41</f>
        <v>4733440</v>
      </c>
    </row>
    <row r="42" spans="1:7" ht="15.75" thickBot="1" x14ac:dyDescent="0.3">
      <c r="A42" s="2" t="s">
        <v>8</v>
      </c>
      <c r="B42" s="2">
        <v>32</v>
      </c>
      <c r="C42" s="2">
        <f>VALUE(MID(A42,2,4)+MID(A42,7,4))/2</f>
        <v>1300</v>
      </c>
      <c r="D42" s="2">
        <f t="shared" ref="D42:D45" si="7">B42*C42</f>
        <v>41600</v>
      </c>
      <c r="E42" s="2">
        <f t="shared" ref="E42:E45" si="8">C42-B$48</f>
        <v>-288</v>
      </c>
      <c r="F42" s="2">
        <f t="shared" ref="F42:F45" si="9">POWER(E42,2)</f>
        <v>82944</v>
      </c>
      <c r="G42" s="2">
        <f t="shared" ref="G42:G45" si="10">B42*F42</f>
        <v>2654208</v>
      </c>
    </row>
    <row r="43" spans="1:7" ht="15.75" thickBot="1" x14ac:dyDescent="0.3">
      <c r="A43" s="2" t="s">
        <v>9</v>
      </c>
      <c r="B43" s="2">
        <v>35</v>
      </c>
      <c r="C43" s="2">
        <f t="shared" ref="C43:C45" si="11">VALUE(MID(A43,2,4)+MID(A43,7,4))/2</f>
        <v>1700</v>
      </c>
      <c r="D43" s="2">
        <f t="shared" si="7"/>
        <v>59500</v>
      </c>
      <c r="E43" s="2">
        <f t="shared" si="8"/>
        <v>112</v>
      </c>
      <c r="F43" s="2">
        <f t="shared" si="9"/>
        <v>12544</v>
      </c>
      <c r="G43" s="2">
        <f t="shared" si="10"/>
        <v>439040</v>
      </c>
    </row>
    <row r="44" spans="1:7" ht="15.75" thickBot="1" x14ac:dyDescent="0.3">
      <c r="A44" s="2" t="s">
        <v>10</v>
      </c>
      <c r="B44" s="2">
        <v>22</v>
      </c>
      <c r="C44" s="2">
        <f t="shared" si="11"/>
        <v>2100</v>
      </c>
      <c r="D44" s="2">
        <f t="shared" si="7"/>
        <v>46200</v>
      </c>
      <c r="E44" s="2">
        <f t="shared" si="8"/>
        <v>512</v>
      </c>
      <c r="F44" s="2">
        <f t="shared" si="9"/>
        <v>262144</v>
      </c>
      <c r="G44" s="2">
        <f t="shared" si="10"/>
        <v>5767168</v>
      </c>
    </row>
    <row r="45" spans="1:7" ht="15.75" thickBot="1" x14ac:dyDescent="0.3">
      <c r="A45" s="2" t="s">
        <v>11</v>
      </c>
      <c r="B45" s="2">
        <v>1</v>
      </c>
      <c r="C45" s="2">
        <f t="shared" si="11"/>
        <v>2500</v>
      </c>
      <c r="D45" s="2">
        <f t="shared" si="7"/>
        <v>2500</v>
      </c>
      <c r="E45" s="2">
        <f t="shared" si="8"/>
        <v>912</v>
      </c>
      <c r="F45" s="2">
        <f t="shared" si="9"/>
        <v>831744</v>
      </c>
      <c r="G45" s="2">
        <f t="shared" si="10"/>
        <v>831744</v>
      </c>
    </row>
    <row r="46" spans="1:7" ht="15.75" thickBot="1" x14ac:dyDescent="0.3">
      <c r="A46" s="5" t="s">
        <v>14</v>
      </c>
      <c r="B46" s="5">
        <f>SUM(B41:B45)</f>
        <v>100</v>
      </c>
      <c r="C46" s="7"/>
      <c r="D46" s="5">
        <f>SUM(D41:D45)</f>
        <v>158800</v>
      </c>
      <c r="E46" s="8"/>
      <c r="F46" s="9"/>
      <c r="G46" s="5">
        <f>SUM(G41:G45)</f>
        <v>14425600</v>
      </c>
    </row>
    <row r="48" spans="1:7" x14ac:dyDescent="0.25">
      <c r="A48" t="s">
        <v>1</v>
      </c>
      <c r="B48">
        <f>D46/B46</f>
        <v>1588</v>
      </c>
      <c r="D48" t="s">
        <v>4</v>
      </c>
      <c r="E48">
        <f>G46/B46</f>
        <v>144256</v>
      </c>
    </row>
    <row r="50" spans="1:14" ht="30" x14ac:dyDescent="0.25">
      <c r="D50" s="6" t="s">
        <v>17</v>
      </c>
      <c r="E50">
        <f>SQRT(G46)</f>
        <v>3798.10479055015</v>
      </c>
    </row>
    <row r="51" spans="1:14" ht="15.75" thickBot="1" x14ac:dyDescent="0.3"/>
    <row r="52" spans="1:14" ht="31.5" thickTop="1" thickBot="1" x14ac:dyDescent="0.3">
      <c r="A52" s="13" t="s">
        <v>20</v>
      </c>
      <c r="B52" s="13" t="s">
        <v>21</v>
      </c>
      <c r="C52" s="13" t="s">
        <v>42</v>
      </c>
    </row>
    <row r="53" spans="1:14" ht="16.5" thickTop="1" thickBot="1" x14ac:dyDescent="0.3">
      <c r="A53" s="12" t="s">
        <v>22</v>
      </c>
      <c r="B53" s="12">
        <v>1</v>
      </c>
      <c r="C53" s="12">
        <f>VALUE(MID(A53,1,3)+MID(A53,5,4))/2</f>
        <v>2.4500000000000002</v>
      </c>
    </row>
    <row r="54" spans="1:14" ht="16.5" thickTop="1" thickBot="1" x14ac:dyDescent="0.3">
      <c r="A54" s="12" t="s">
        <v>23</v>
      </c>
      <c r="B54" s="12">
        <v>7</v>
      </c>
      <c r="C54" s="12">
        <f t="shared" ref="C54:C60" si="12">VALUE(MID(A54,1,3)+MID(A54,5,4))/2</f>
        <v>2.85</v>
      </c>
    </row>
    <row r="55" spans="1:14" ht="16.5" thickTop="1" thickBot="1" x14ac:dyDescent="0.3">
      <c r="A55" s="12" t="s">
        <v>24</v>
      </c>
      <c r="B55" s="12">
        <v>13</v>
      </c>
      <c r="C55" s="12">
        <f t="shared" si="12"/>
        <v>3.25</v>
      </c>
    </row>
    <row r="56" spans="1:14" ht="16.5" thickTop="1" thickBot="1" x14ac:dyDescent="0.3">
      <c r="A56" s="12" t="s">
        <v>25</v>
      </c>
      <c r="B56" s="12">
        <v>25</v>
      </c>
      <c r="C56" s="12">
        <f t="shared" si="12"/>
        <v>3.65</v>
      </c>
    </row>
    <row r="57" spans="1:14" ht="16.5" thickTop="1" thickBot="1" x14ac:dyDescent="0.3">
      <c r="A57" s="12" t="s">
        <v>26</v>
      </c>
      <c r="B57" s="12">
        <v>32</v>
      </c>
      <c r="C57" s="12">
        <f t="shared" si="12"/>
        <v>4.05</v>
      </c>
    </row>
    <row r="58" spans="1:14" ht="16.5" thickTop="1" thickBot="1" x14ac:dyDescent="0.3">
      <c r="A58" s="12" t="s">
        <v>27</v>
      </c>
      <c r="B58" s="12">
        <v>24</v>
      </c>
      <c r="C58" s="12">
        <f t="shared" si="12"/>
        <v>4.4499999999999993</v>
      </c>
    </row>
    <row r="59" spans="1:14" ht="16.5" thickTop="1" thickBot="1" x14ac:dyDescent="0.3">
      <c r="A59" s="12" t="s">
        <v>28</v>
      </c>
      <c r="B59" s="12">
        <v>16</v>
      </c>
      <c r="C59" s="12">
        <f t="shared" si="12"/>
        <v>4.8499999999999996</v>
      </c>
    </row>
    <row r="60" spans="1:14" ht="16.5" thickTop="1" thickBot="1" x14ac:dyDescent="0.3">
      <c r="A60" s="12" t="s">
        <v>43</v>
      </c>
      <c r="B60" s="12">
        <v>8</v>
      </c>
      <c r="C60" s="12">
        <f t="shared" si="12"/>
        <v>5.25</v>
      </c>
    </row>
    <row r="61" spans="1:14" ht="16.5" thickTop="1" thickBot="1" x14ac:dyDescent="0.3">
      <c r="A61" s="14" t="s">
        <v>14</v>
      </c>
      <c r="B61" s="14">
        <f>SUM(B53:B60)</f>
        <v>126</v>
      </c>
    </row>
    <row r="62" spans="1:14" ht="15.75" thickTop="1" x14ac:dyDescent="0.25"/>
    <row r="63" spans="1:14" x14ac:dyDescent="0.25">
      <c r="A63" t="s">
        <v>35</v>
      </c>
      <c r="B63" t="s">
        <v>36</v>
      </c>
      <c r="C63" t="s">
        <v>37</v>
      </c>
      <c r="F63" s="15">
        <v>61.7</v>
      </c>
      <c r="G63" s="15">
        <v>74.900000000000006</v>
      </c>
      <c r="H63" s="15">
        <v>76.5</v>
      </c>
      <c r="I63" s="15">
        <v>79</v>
      </c>
      <c r="J63" s="15">
        <v>95.1</v>
      </c>
      <c r="L63" s="11" t="s">
        <v>29</v>
      </c>
      <c r="M63" s="11"/>
      <c r="N63">
        <f>COUNT(F63:J72)</f>
        <v>50</v>
      </c>
    </row>
    <row r="64" spans="1:14" x14ac:dyDescent="0.25">
      <c r="A64">
        <v>0</v>
      </c>
      <c r="F64" s="15">
        <v>68.7</v>
      </c>
      <c r="G64" s="15">
        <v>75.099999999999994</v>
      </c>
      <c r="H64" s="15">
        <v>76.8</v>
      </c>
      <c r="I64" s="15">
        <v>79</v>
      </c>
      <c r="J64" s="15">
        <v>96.3</v>
      </c>
      <c r="L64" s="11" t="s">
        <v>31</v>
      </c>
      <c r="M64" s="11"/>
      <c r="N64">
        <f>MIN(F63:J72)</f>
        <v>61.7</v>
      </c>
    </row>
    <row r="65" spans="1:14" x14ac:dyDescent="0.25">
      <c r="A65">
        <v>1</v>
      </c>
      <c r="B65">
        <v>61.7</v>
      </c>
      <c r="C65">
        <f>B65+N$68</f>
        <v>70.100000000000009</v>
      </c>
      <c r="F65" s="15">
        <v>72.2</v>
      </c>
      <c r="G65" s="15">
        <v>75.2</v>
      </c>
      <c r="H65" s="15">
        <v>76.8</v>
      </c>
      <c r="I65" s="15">
        <v>79.599999999999994</v>
      </c>
      <c r="J65" s="15">
        <v>96.9</v>
      </c>
      <c r="L65" s="11" t="s">
        <v>30</v>
      </c>
      <c r="M65" s="11"/>
      <c r="N65">
        <f>MAX(F63:J72)</f>
        <v>120.5</v>
      </c>
    </row>
    <row r="66" spans="1:14" x14ac:dyDescent="0.25">
      <c r="A66">
        <v>2</v>
      </c>
      <c r="B66">
        <f>C65</f>
        <v>70.100000000000009</v>
      </c>
      <c r="C66">
        <f>C65+N$68</f>
        <v>78.500000000000014</v>
      </c>
      <c r="F66" s="15">
        <v>72.8</v>
      </c>
      <c r="G66" s="15">
        <v>75.599999999999994</v>
      </c>
      <c r="H66" s="15">
        <v>76.900000000000006</v>
      </c>
      <c r="I66" s="15">
        <v>80.3</v>
      </c>
      <c r="J66" s="15">
        <v>98.6</v>
      </c>
      <c r="L66" s="11" t="s">
        <v>32</v>
      </c>
      <c r="M66" s="11"/>
      <c r="N66">
        <f>N65-N64</f>
        <v>58.8</v>
      </c>
    </row>
    <row r="67" spans="1:14" x14ac:dyDescent="0.25">
      <c r="A67">
        <v>3</v>
      </c>
      <c r="B67">
        <f t="shared" ref="B67:B71" si="13">C66</f>
        <v>78.500000000000014</v>
      </c>
      <c r="C67">
        <f t="shared" ref="C67:C71" si="14">C66+N$68</f>
        <v>86.90000000000002</v>
      </c>
      <c r="F67" s="15">
        <v>73.2</v>
      </c>
      <c r="G67" s="15">
        <v>75.8</v>
      </c>
      <c r="H67" s="15">
        <v>77</v>
      </c>
      <c r="I67" s="15">
        <v>80.8</v>
      </c>
      <c r="J67" s="15">
        <v>110.2</v>
      </c>
      <c r="L67" s="11" t="s">
        <v>33</v>
      </c>
      <c r="M67" s="11"/>
      <c r="N67">
        <f>ROUNDUP(1+3.322*LOG(N63),0)</f>
        <v>7</v>
      </c>
    </row>
    <row r="68" spans="1:14" x14ac:dyDescent="0.25">
      <c r="A68">
        <v>4</v>
      </c>
      <c r="B68">
        <f t="shared" si="13"/>
        <v>86.90000000000002</v>
      </c>
      <c r="C68">
        <f t="shared" si="14"/>
        <v>95.300000000000026</v>
      </c>
      <c r="F68" s="15">
        <v>73.400000000000006</v>
      </c>
      <c r="G68" s="15">
        <v>75.8</v>
      </c>
      <c r="H68" s="15">
        <v>77.3</v>
      </c>
      <c r="I68" s="15">
        <v>80.8</v>
      </c>
      <c r="J68" s="15">
        <v>120.5</v>
      </c>
      <c r="L68" s="11" t="s">
        <v>34</v>
      </c>
      <c r="M68" s="11"/>
      <c r="N68">
        <f>N66/N67</f>
        <v>8.4</v>
      </c>
    </row>
    <row r="69" spans="1:14" x14ac:dyDescent="0.25">
      <c r="A69">
        <v>5</v>
      </c>
      <c r="B69">
        <f t="shared" si="13"/>
        <v>95.300000000000026</v>
      </c>
      <c r="C69">
        <f t="shared" si="14"/>
        <v>103.70000000000003</v>
      </c>
      <c r="F69" s="15">
        <v>73.599999999999994</v>
      </c>
      <c r="G69" s="15">
        <v>75.900000000000006</v>
      </c>
      <c r="H69" s="15">
        <v>77.8</v>
      </c>
      <c r="I69" s="15">
        <v>80.900000000000006</v>
      </c>
      <c r="J69" s="15">
        <v>74.7</v>
      </c>
    </row>
    <row r="70" spans="1:14" x14ac:dyDescent="0.25">
      <c r="A70">
        <v>6</v>
      </c>
      <c r="B70">
        <f t="shared" si="13"/>
        <v>103.70000000000003</v>
      </c>
      <c r="C70">
        <f t="shared" si="14"/>
        <v>112.10000000000004</v>
      </c>
      <c r="F70" s="15">
        <v>73.8</v>
      </c>
      <c r="G70" s="15">
        <v>76.099999999999994</v>
      </c>
      <c r="H70" s="15">
        <v>77.900000000000006</v>
      </c>
      <c r="I70" s="15">
        <v>86.8</v>
      </c>
      <c r="J70" s="15">
        <v>76.5</v>
      </c>
    </row>
    <row r="71" spans="1:14" x14ac:dyDescent="0.25">
      <c r="A71">
        <v>7</v>
      </c>
      <c r="B71">
        <f t="shared" si="13"/>
        <v>112.10000000000004</v>
      </c>
      <c r="C71">
        <f t="shared" si="14"/>
        <v>120.50000000000004</v>
      </c>
      <c r="F71" s="15">
        <v>74.3</v>
      </c>
      <c r="G71" s="15">
        <v>76.099999999999994</v>
      </c>
      <c r="H71" s="15">
        <v>78.2</v>
      </c>
      <c r="I71" s="15">
        <v>87.9</v>
      </c>
      <c r="J71" s="15">
        <v>78.900000000000006</v>
      </c>
    </row>
    <row r="72" spans="1:14" x14ac:dyDescent="0.25">
      <c r="F72" s="15">
        <v>74.5</v>
      </c>
      <c r="G72" s="15">
        <v>76.400000000000006</v>
      </c>
      <c r="H72" s="15">
        <v>78.599999999999994</v>
      </c>
      <c r="I72" s="15">
        <v>88.9</v>
      </c>
      <c r="J72" s="15">
        <v>89.9</v>
      </c>
    </row>
    <row r="73" spans="1:14" ht="15.75" thickBot="1" x14ac:dyDescent="0.3"/>
    <row r="74" spans="1:14" ht="15.75" thickBot="1" x14ac:dyDescent="0.3">
      <c r="A74" s="16" t="s">
        <v>41</v>
      </c>
      <c r="B74" s="16" t="s">
        <v>39</v>
      </c>
      <c r="C74" s="16"/>
    </row>
    <row r="75" spans="1:14" ht="15.75" thickBot="1" x14ac:dyDescent="0.3">
      <c r="A75" s="17">
        <v>70.100000000000009</v>
      </c>
      <c r="B75" s="18">
        <v>2</v>
      </c>
      <c r="C75" s="19"/>
    </row>
    <row r="76" spans="1:14" ht="15.75" thickBot="1" x14ac:dyDescent="0.3">
      <c r="A76" s="17">
        <v>78.500000000000014</v>
      </c>
      <c r="B76" s="18">
        <v>29</v>
      </c>
      <c r="C76" s="19"/>
    </row>
    <row r="77" spans="1:14" ht="15.75" thickBot="1" x14ac:dyDescent="0.3">
      <c r="A77" s="17">
        <v>86.90000000000002</v>
      </c>
      <c r="B77" s="18">
        <v>10</v>
      </c>
      <c r="C77" s="19"/>
    </row>
    <row r="78" spans="1:14" ht="15.75" thickBot="1" x14ac:dyDescent="0.3">
      <c r="A78" s="17">
        <v>95.300000000000026</v>
      </c>
      <c r="B78" s="18">
        <v>4</v>
      </c>
      <c r="C78" s="19"/>
    </row>
    <row r="79" spans="1:14" ht="15.75" thickBot="1" x14ac:dyDescent="0.3">
      <c r="A79" s="17">
        <v>103.70000000000003</v>
      </c>
      <c r="B79" s="18">
        <v>3</v>
      </c>
      <c r="C79" s="19"/>
    </row>
    <row r="80" spans="1:14" ht="15.75" thickBot="1" x14ac:dyDescent="0.3">
      <c r="A80" s="17">
        <v>112.10000000000004</v>
      </c>
      <c r="B80" s="18">
        <v>1</v>
      </c>
      <c r="C80" s="19"/>
    </row>
    <row r="81" spans="1:3" ht="15.75" thickBot="1" x14ac:dyDescent="0.3">
      <c r="A81" s="17">
        <v>120.50000000000004</v>
      </c>
      <c r="B81" s="18">
        <v>1</v>
      </c>
      <c r="C81" s="19"/>
    </row>
    <row r="82" spans="1:3" ht="15.75" thickBot="1" x14ac:dyDescent="0.3">
      <c r="A82" s="18" t="s">
        <v>38</v>
      </c>
      <c r="B82" s="18">
        <v>0</v>
      </c>
      <c r="C82" s="19"/>
    </row>
  </sheetData>
  <mergeCells count="6">
    <mergeCell ref="B17:C17"/>
    <mergeCell ref="A17:A18"/>
    <mergeCell ref="A25:A26"/>
    <mergeCell ref="A39:A40"/>
    <mergeCell ref="B25:G25"/>
    <mergeCell ref="B39:G39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Hoja3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Rebolledo</dc:creator>
  <cp:lastModifiedBy>Usuario de Windows</cp:lastModifiedBy>
  <dcterms:created xsi:type="dcterms:W3CDTF">2020-04-06T19:37:39Z</dcterms:created>
  <dcterms:modified xsi:type="dcterms:W3CDTF">2020-04-07T18:07:07Z</dcterms:modified>
</cp:coreProperties>
</file>